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INANCIAL SERVICES DIVISION\BUDGET\2022-2023 Budget\Personnel\Health care contracts\"/>
    </mc:Choice>
  </mc:AlternateContent>
  <xr:revisionPtr revIDLastSave="0" documentId="13_ncr:1_{F52E6857-DC01-427F-B9EC-88CC4DF4367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2" sheetId="6" r:id="rId1"/>
  </sheets>
  <definedNames>
    <definedName name="_xlnm.Print_Area" localSheetId="0">'2022'!$A$1:$L$48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6" l="1"/>
  <c r="K40" i="6" s="1"/>
  <c r="G34" i="6"/>
  <c r="K34" i="6" s="1"/>
  <c r="G31" i="6"/>
  <c r="K31" i="6" s="1"/>
  <c r="G30" i="6"/>
  <c r="K30" i="6" s="1"/>
  <c r="F35" i="6"/>
  <c r="F31" i="6"/>
  <c r="E40" i="6"/>
  <c r="F40" i="6" s="1"/>
  <c r="E39" i="6"/>
  <c r="G39" i="6" s="1"/>
  <c r="K39" i="6" s="1"/>
  <c r="E38" i="6"/>
  <c r="G38" i="6" s="1"/>
  <c r="K38" i="6" s="1"/>
  <c r="E36" i="6"/>
  <c r="G36" i="6" s="1"/>
  <c r="K36" i="6" s="1"/>
  <c r="E35" i="6"/>
  <c r="G35" i="6" s="1"/>
  <c r="K35" i="6" s="1"/>
  <c r="E34" i="6"/>
  <c r="F34" i="6" s="1"/>
  <c r="E32" i="6"/>
  <c r="G32" i="6" s="1"/>
  <c r="K32" i="6" s="1"/>
  <c r="E31" i="6"/>
  <c r="E30" i="6"/>
  <c r="F30" i="6" s="1"/>
  <c r="F11" i="6"/>
  <c r="G11" i="6" s="1"/>
  <c r="K11" i="6" s="1"/>
  <c r="E16" i="6"/>
  <c r="F16" i="6" s="1"/>
  <c r="G16" i="6" s="1"/>
  <c r="K16" i="6" s="1"/>
  <c r="E15" i="6"/>
  <c r="F15" i="6" s="1"/>
  <c r="G15" i="6" s="1"/>
  <c r="K15" i="6" s="1"/>
  <c r="E14" i="6"/>
  <c r="F14" i="6" s="1"/>
  <c r="G14" i="6" s="1"/>
  <c r="K14" i="6" s="1"/>
  <c r="E12" i="6"/>
  <c r="F12" i="6" s="1"/>
  <c r="G12" i="6" s="1"/>
  <c r="K12" i="6" s="1"/>
  <c r="E11" i="6"/>
  <c r="E10" i="6"/>
  <c r="F10" i="6" s="1"/>
  <c r="G10" i="6" s="1"/>
  <c r="K10" i="6" s="1"/>
  <c r="G8" i="6"/>
  <c r="K8" i="6" s="1"/>
  <c r="E7" i="6"/>
  <c r="F7" i="6" s="1"/>
  <c r="G7" i="6" s="1"/>
  <c r="K7" i="6" s="1"/>
  <c r="F8" i="6"/>
  <c r="E8" i="6"/>
  <c r="E6" i="6"/>
  <c r="F6" i="6" s="1"/>
  <c r="G6" i="6" s="1"/>
  <c r="K6" i="6" s="1"/>
  <c r="F36" i="6" l="1"/>
  <c r="F38" i="6"/>
  <c r="F39" i="6"/>
  <c r="F32" i="6"/>
  <c r="J35" i="6" l="1"/>
  <c r="J34" i="6"/>
  <c r="J11" i="6"/>
  <c r="J10" i="6"/>
  <c r="J40" i="6" l="1"/>
  <c r="J32" i="6"/>
  <c r="J8" i="6"/>
  <c r="J16" i="6"/>
  <c r="J39" i="6" l="1"/>
  <c r="J38" i="6"/>
  <c r="J36" i="6"/>
  <c r="J31" i="6"/>
  <c r="J30" i="6"/>
  <c r="J15" i="6"/>
  <c r="J14" i="6"/>
  <c r="J12" i="6"/>
  <c r="J7" i="6"/>
  <c r="J6" i="6"/>
</calcChain>
</file>

<file path=xl/sharedStrings.xml><?xml version="1.0" encoding="utf-8"?>
<sst xmlns="http://schemas.openxmlformats.org/spreadsheetml/2006/main" count="126" uniqueCount="42">
  <si>
    <t>2022 Employee Per Paycheck Expenses  PEIP- BPPF</t>
  </si>
  <si>
    <t>SINGLE COVERAGE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</si>
  <si>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</si>
  <si>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</si>
  <si>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</si>
  <si>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</si>
  <si>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</si>
  <si>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</si>
  <si>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</si>
  <si>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</si>
  <si>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</si>
  <si>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</si>
  <si>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</si>
  <si>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</si>
  <si>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Health Plan
Single
Deductible/
Family
Deductible</t>
  </si>
  <si>
    <r>
      <t xml:space="preserve">Monthly
</t>
    </r>
    <r>
      <rPr>
        <b/>
        <i/>
        <sz val="8"/>
        <color theme="1"/>
        <rFont val="Calibri"/>
        <family val="2"/>
        <scheme val="minor"/>
      </rPr>
      <t>Medical</t>
    </r>
    <r>
      <rPr>
        <b/>
        <sz val="8"/>
        <color theme="1"/>
        <rFont val="Calibri"/>
        <family val="2"/>
        <scheme val="minor"/>
      </rPr>
      <t xml:space="preserve">
Premium</t>
    </r>
  </si>
  <si>
    <t>City
Total
Monthly
Contribution</t>
  </si>
  <si>
    <t xml:space="preserve">City
Allocation
for
HRA/HSA
</t>
  </si>
  <si>
    <r>
      <t xml:space="preserve">City
Allocation
for
</t>
    </r>
    <r>
      <rPr>
        <b/>
        <i/>
        <sz val="8"/>
        <color theme="1"/>
        <rFont val="Calibri"/>
        <family val="2"/>
        <scheme val="minor"/>
      </rPr>
      <t>Medical</t>
    </r>
    <r>
      <rPr>
        <b/>
        <sz val="8"/>
        <color theme="1"/>
        <rFont val="Calibri"/>
        <family val="2"/>
        <scheme val="minor"/>
      </rPr>
      <t xml:space="preserve">
Premium
(C - D)</t>
    </r>
  </si>
  <si>
    <r>
      <t xml:space="preserve">Employee
Monthly
</t>
    </r>
    <r>
      <rPr>
        <b/>
        <i/>
        <sz val="8"/>
        <color theme="1"/>
        <rFont val="Calibri"/>
        <family val="2"/>
        <scheme val="minor"/>
      </rPr>
      <t>Medical</t>
    </r>
    <r>
      <rPr>
        <b/>
        <sz val="8"/>
        <color theme="1"/>
        <rFont val="Calibri"/>
        <family val="2"/>
        <scheme val="minor"/>
      </rPr>
      <t xml:space="preserve">
Premium
Expense
(B - E)</t>
    </r>
  </si>
  <si>
    <r>
      <t xml:space="preserve">Employee
PER PAYCHECK
</t>
    </r>
    <r>
      <rPr>
        <b/>
        <i/>
        <u/>
        <sz val="8"/>
        <color theme="1"/>
        <rFont val="Calibri"/>
        <family val="2"/>
        <scheme val="minor"/>
      </rPr>
      <t>Medical</t>
    </r>
    <r>
      <rPr>
        <b/>
        <sz val="8"/>
        <color theme="1"/>
        <rFont val="Calibri"/>
        <family val="2"/>
        <scheme val="minor"/>
      </rPr>
      <t xml:space="preserve">
</t>
    </r>
    <r>
      <rPr>
        <b/>
        <u/>
        <sz val="8"/>
        <color theme="1"/>
        <rFont val="Calibri"/>
        <family val="2"/>
        <scheme val="minor"/>
      </rPr>
      <t>Premium Expense</t>
    </r>
    <r>
      <rPr>
        <b/>
        <sz val="8"/>
        <color theme="1"/>
        <rFont val="Calibri"/>
        <family val="2"/>
        <scheme val="minor"/>
      </rPr>
      <t xml:space="preserve">
(F x 12
/24 Paychecks)</t>
    </r>
  </si>
  <si>
    <t>Dental
Plan</t>
  </si>
  <si>
    <r>
      <t xml:space="preserve">Monthly
</t>
    </r>
    <r>
      <rPr>
        <b/>
        <i/>
        <sz val="8"/>
        <color theme="1"/>
        <rFont val="Calibri"/>
        <family val="2"/>
        <scheme val="minor"/>
      </rPr>
      <t>Dental</t>
    </r>
    <r>
      <rPr>
        <b/>
        <sz val="8"/>
        <color theme="1"/>
        <rFont val="Calibri"/>
        <family val="2"/>
        <scheme val="minor"/>
      </rPr>
      <t xml:space="preserve">
Premium</t>
    </r>
  </si>
  <si>
    <r>
      <t xml:space="preserve">Employee
PER PAYCHECK
</t>
    </r>
    <r>
      <rPr>
        <b/>
        <i/>
        <u/>
        <sz val="8"/>
        <color theme="1"/>
        <rFont val="Calibri"/>
        <family val="2"/>
        <scheme val="minor"/>
      </rPr>
      <t>Dental</t>
    </r>
    <r>
      <rPr>
        <b/>
        <sz val="8"/>
        <color theme="1"/>
        <rFont val="Calibri"/>
        <family val="2"/>
        <scheme val="minor"/>
      </rPr>
      <t xml:space="preserve">
</t>
    </r>
    <r>
      <rPr>
        <b/>
        <u/>
        <sz val="8"/>
        <color theme="1"/>
        <rFont val="Calibri"/>
        <family val="2"/>
        <scheme val="minor"/>
      </rPr>
      <t>Premium Expense</t>
    </r>
    <r>
      <rPr>
        <b/>
        <sz val="8"/>
        <color theme="1"/>
        <rFont val="Calibri"/>
        <family val="2"/>
        <scheme val="minor"/>
      </rPr>
      <t xml:space="preserve">
(J x 12
/24 Paychecks)</t>
    </r>
  </si>
  <si>
    <r>
      <t xml:space="preserve">Employee
PER PAYCHECK
</t>
    </r>
    <r>
      <rPr>
        <b/>
        <u/>
        <sz val="8"/>
        <color theme="1"/>
        <rFont val="Calibri"/>
        <family val="2"/>
        <scheme val="minor"/>
      </rPr>
      <t xml:space="preserve">Total
</t>
    </r>
    <r>
      <rPr>
        <b/>
        <i/>
        <u/>
        <sz val="8"/>
        <color theme="1"/>
        <rFont val="Calibri"/>
        <family val="2"/>
        <scheme val="minor"/>
      </rPr>
      <t>Medical &amp; Dental</t>
    </r>
    <r>
      <rPr>
        <b/>
        <sz val="8"/>
        <color theme="1"/>
        <rFont val="Calibri"/>
        <family val="2"/>
        <scheme val="minor"/>
      </rPr>
      <t xml:space="preserve">
</t>
    </r>
    <r>
      <rPr>
        <b/>
        <u/>
        <sz val="8"/>
        <color theme="1"/>
        <rFont val="Calibri"/>
        <family val="2"/>
        <scheme val="minor"/>
      </rPr>
      <t>Premium Expense</t>
    </r>
    <r>
      <rPr>
        <b/>
        <sz val="8"/>
        <color theme="1"/>
        <rFont val="Calibri"/>
        <family val="2"/>
        <scheme val="minor"/>
      </rPr>
      <t xml:space="preserve">
(G + J)</t>
    </r>
  </si>
  <si>
    <t>Employee
Monthly
Voluntary
Life &amp; STD
Insurance
Premiums</t>
  </si>
  <si>
    <t>Advantage</t>
  </si>
  <si>
    <t>Buy-Up</t>
  </si>
  <si>
    <t xml:space="preserve"> You Pay
All Costs</t>
  </si>
  <si>
    <t>Base</t>
  </si>
  <si>
    <t>Waive</t>
  </si>
  <si>
    <t>Value</t>
  </si>
  <si>
    <t>HSA</t>
  </si>
  <si>
    <t>Health Plans:</t>
  </si>
  <si>
    <t></t>
  </si>
  <si>
    <r>
      <rPr>
        <b/>
        <u/>
        <sz val="9"/>
        <color theme="1"/>
        <rFont val="Calibri"/>
        <family val="2"/>
        <scheme val="minor"/>
      </rPr>
      <t>Health Reimbursement Account (HRA)</t>
    </r>
    <r>
      <rPr>
        <b/>
        <sz val="9"/>
        <color theme="1"/>
        <rFont val="Calibri"/>
        <family val="2"/>
        <scheme val="minor"/>
      </rPr>
      <t xml:space="preserve"> - A financial account, for you and your dependents, where you submit a Claim Reimbursement Form with an 
Explanation of Benefits (E.O.B.) or receipt and receive a reimbursement for qualifying expenses per IRS Publication 502.</t>
    </r>
  </si>
  <si>
    <r>
      <rPr>
        <b/>
        <u/>
        <sz val="9"/>
        <color theme="1"/>
        <rFont val="Calibri"/>
        <family val="2"/>
        <scheme val="minor"/>
      </rPr>
      <t>Health Savings Account (HSA)</t>
    </r>
    <r>
      <rPr>
        <b/>
        <sz val="9"/>
        <color theme="1"/>
        <rFont val="Calibri"/>
        <family val="2"/>
        <scheme val="minor"/>
      </rPr>
      <t xml:space="preserve"> - A financial account, for you and your dependents, where you use a debit card to pay for qualifying expenses per 
IRS Publication 502.  Save all itemized receipts and Explanation of Benefits (E.O.B.'s) for any account withdrawal. </t>
    </r>
  </si>
  <si>
    <t>Please Note:</t>
  </si>
  <si>
    <r>
      <t xml:space="preserve">The $125 monthly HRA/HSA allocated contribution to your individual account is a deduction from the total monthly City contribution.  The remaining 
balance is applied to the monthly </t>
    </r>
    <r>
      <rPr>
        <b/>
        <i/>
        <sz val="9"/>
        <color theme="1"/>
        <rFont val="Calibri"/>
        <family val="2"/>
        <scheme val="minor"/>
      </rPr>
      <t>medical</t>
    </r>
    <r>
      <rPr>
        <b/>
        <sz val="9"/>
        <color theme="1"/>
        <rFont val="Calibri"/>
        <family val="2"/>
        <scheme val="minor"/>
      </rPr>
      <t xml:space="preserve"> insurance premium.</t>
    </r>
  </si>
  <si>
    <t>All insurance premiums are deducted from the first two paychecks of each calendar month.</t>
  </si>
  <si>
    <t>FAMILY COVERAGE</t>
  </si>
  <si>
    <r>
      <t xml:space="preserve">The $125 monthly HRA/HSA allocated contribution to your individual account is a deduction from the total monthly City contribution.  The remaining 
balance is applied to the monthly </t>
    </r>
    <r>
      <rPr>
        <b/>
        <i/>
        <sz val="9"/>
        <color theme="1"/>
        <rFont val="Calibri"/>
        <family val="2"/>
        <scheme val="minor"/>
      </rPr>
      <t>medical</t>
    </r>
    <r>
      <rPr>
        <b/>
        <sz val="9"/>
        <color theme="1"/>
        <rFont val="Calibri"/>
        <family val="2"/>
        <scheme val="minor"/>
      </rPr>
      <t xml:space="preserve"> insurance premium.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</si>
</sst>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Wingdings"/>
      <charset val="2"/>
    </font>
    <font>
      <b/>
      <sz val="8"/>
      <color theme="1"/>
      <name val="Calibri"/>
      <family val="2"/>
      <scheme val="minor"/>
    </font>
    <font>
      <sz val="9"/>
      <color theme="1"/>
      <name val="Wingdings"/>
      <charset val="2"/>
    </font>
    <font>
      <b/>
      <i/>
      <sz val="8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7" borderId="2" xfId="0" applyFont="1" applyFill="1" applyBorder="1"/>
    <xf numFmtId="0" fontId="3" fillId="7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top"/>
    </xf>
    <xf numFmtId="0" fontId="10" fillId="5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top" wrapText="1"/>
    </xf>
    <xf numFmtId="0" fontId="7" fillId="7" borderId="3" xfId="0" applyFont="1" applyFill="1" applyBorder="1" applyAlignment="1">
      <alignment horizontal="left"/>
    </xf>
    <xf numFmtId="0" fontId="7" fillId="7" borderId="0" xfId="0" applyFont="1" applyFill="1"/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7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view="pageLayout" topLeftCell="A4" zoomScaleNormal="100" workbookViewId="0">
      <selection activeCell="K17" sqref="K17"/>
    </sheetView>
  </sheetViews>
  <sheetFormatPr defaultRowHeight="15"/>
  <cols>
    <col min="1" max="1" width="10.7109375" customWidth="1"/>
    <col min="2" max="2" width="9.28515625" customWidth="1"/>
    <col min="3" max="3" width="9.85546875" customWidth="1"/>
    <col min="4" max="6" width="9.28515625" customWidth="1"/>
    <col min="7" max="7" width="13.85546875" customWidth="1"/>
    <col min="8" max="8" width="8.28515625" customWidth="1"/>
    <col min="9" max="9" width="7.5703125" customWidth="1"/>
    <col min="10" max="10" width="13.85546875" customWidth="1"/>
    <col min="11" max="11" width="15.5703125" customWidth="1"/>
    <col min="12" max="12" width="11" customWidth="1"/>
  </cols>
  <sheetData>
    <row r="1" spans="1:12" ht="20.45" customHeight="1" thickBo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4.5" customHeight="1" thickTop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24.75" customHeight="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6.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</row>
    <row r="5" spans="1:12" ht="72" customHeight="1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6" t="s">
        <v>25</v>
      </c>
    </row>
    <row r="6" spans="1:12" ht="24.95" customHeight="1">
      <c r="A6" s="6" t="s">
        <v>26</v>
      </c>
      <c r="B6" s="7">
        <v>974.8</v>
      </c>
      <c r="C6" s="7">
        <v>848.53</v>
      </c>
      <c r="D6" s="7">
        <v>125</v>
      </c>
      <c r="E6" s="7">
        <f>C6-D6</f>
        <v>723.53</v>
      </c>
      <c r="F6" s="7">
        <f>B6-E6</f>
        <v>251.26999999999998</v>
      </c>
      <c r="G6" s="8">
        <f>F6*12/24</f>
        <v>125.63499999999999</v>
      </c>
      <c r="H6" s="9" t="s">
        <v>27</v>
      </c>
      <c r="I6" s="7">
        <v>43</v>
      </c>
      <c r="J6" s="8">
        <f t="shared" ref="J6:J12" si="0">I6*12/24</f>
        <v>21.5</v>
      </c>
      <c r="K6" s="10">
        <f>G6+J6</f>
        <v>147.13499999999999</v>
      </c>
      <c r="L6" s="1" t="s">
        <v>28</v>
      </c>
    </row>
    <row r="7" spans="1:12" ht="24.95" customHeight="1">
      <c r="A7" s="6" t="s">
        <v>26</v>
      </c>
      <c r="B7" s="7">
        <v>974.8</v>
      </c>
      <c r="C7" s="7">
        <v>848.53</v>
      </c>
      <c r="D7" s="7">
        <v>125</v>
      </c>
      <c r="E7" s="7">
        <f>C7-D7</f>
        <v>723.53</v>
      </c>
      <c r="F7" s="7">
        <f>B7-E7</f>
        <v>251.26999999999998</v>
      </c>
      <c r="G7" s="8">
        <f>F7*12/24</f>
        <v>125.63499999999999</v>
      </c>
      <c r="H7" s="9" t="s">
        <v>29</v>
      </c>
      <c r="I7" s="7">
        <v>28</v>
      </c>
      <c r="J7" s="8">
        <f t="shared" si="0"/>
        <v>14</v>
      </c>
      <c r="K7" s="10">
        <f>G7+J7</f>
        <v>139.63499999999999</v>
      </c>
      <c r="L7" s="1" t="s">
        <v>28</v>
      </c>
    </row>
    <row r="8" spans="1:12" ht="24.95" customHeight="1">
      <c r="A8" s="6" t="s">
        <v>26</v>
      </c>
      <c r="B8" s="7">
        <v>974.8</v>
      </c>
      <c r="C8" s="7">
        <v>848.53</v>
      </c>
      <c r="D8" s="7">
        <v>125</v>
      </c>
      <c r="E8" s="7">
        <f>C8-D8</f>
        <v>723.53</v>
      </c>
      <c r="F8" s="7">
        <f>B8-E8</f>
        <v>251.26999999999998</v>
      </c>
      <c r="G8" s="8">
        <f>F8*12/24</f>
        <v>125.63499999999999</v>
      </c>
      <c r="H8" s="9" t="s">
        <v>30</v>
      </c>
      <c r="I8" s="7">
        <v>0</v>
      </c>
      <c r="J8" s="8">
        <f t="shared" si="0"/>
        <v>0</v>
      </c>
      <c r="K8" s="10">
        <f>G8+J8</f>
        <v>125.63499999999999</v>
      </c>
      <c r="L8" s="1" t="s">
        <v>28</v>
      </c>
    </row>
    <row r="9" spans="1:12" ht="4.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2"/>
    </row>
    <row r="10" spans="1:12" ht="24.95" customHeight="1">
      <c r="A10" s="6" t="s">
        <v>31</v>
      </c>
      <c r="B10" s="7">
        <v>877.3</v>
      </c>
      <c r="C10" s="7">
        <v>848.53</v>
      </c>
      <c r="D10" s="7">
        <v>125</v>
      </c>
      <c r="E10" s="7">
        <f>C10-D10</f>
        <v>723.53</v>
      </c>
      <c r="F10" s="7">
        <f>B10-E10</f>
        <v>153.76999999999998</v>
      </c>
      <c r="G10" s="8">
        <f>F10*12/24</f>
        <v>76.884999999999991</v>
      </c>
      <c r="H10" s="9" t="s">
        <v>27</v>
      </c>
      <c r="I10" s="7">
        <v>43</v>
      </c>
      <c r="J10" s="8">
        <f t="shared" si="0"/>
        <v>21.5</v>
      </c>
      <c r="K10" s="10">
        <f>G10+J10</f>
        <v>98.384999999999991</v>
      </c>
      <c r="L10" s="1" t="s">
        <v>28</v>
      </c>
    </row>
    <row r="11" spans="1:12" ht="24.95" customHeight="1">
      <c r="A11" s="6" t="s">
        <v>31</v>
      </c>
      <c r="B11" s="7">
        <v>877.3</v>
      </c>
      <c r="C11" s="7">
        <v>848.53</v>
      </c>
      <c r="D11" s="7">
        <v>125</v>
      </c>
      <c r="E11" s="7">
        <f>C11-D11</f>
        <v>723.53</v>
      </c>
      <c r="F11" s="7">
        <f>B11-E11</f>
        <v>153.76999999999998</v>
      </c>
      <c r="G11" s="8">
        <f>F11*12/24</f>
        <v>76.884999999999991</v>
      </c>
      <c r="H11" s="9" t="s">
        <v>29</v>
      </c>
      <c r="I11" s="7">
        <v>28</v>
      </c>
      <c r="J11" s="8">
        <f t="shared" si="0"/>
        <v>14</v>
      </c>
      <c r="K11" s="10">
        <f>G11+J11</f>
        <v>90.884999999999991</v>
      </c>
      <c r="L11" s="1" t="s">
        <v>28</v>
      </c>
    </row>
    <row r="12" spans="1:12" ht="24.95" customHeight="1">
      <c r="A12" s="6" t="s">
        <v>31</v>
      </c>
      <c r="B12" s="7">
        <v>877.3</v>
      </c>
      <c r="C12" s="7">
        <v>848.53</v>
      </c>
      <c r="D12" s="7">
        <v>125</v>
      </c>
      <c r="E12" s="7">
        <f>C12-D12</f>
        <v>723.53</v>
      </c>
      <c r="F12" s="7">
        <f>B12-E12</f>
        <v>153.76999999999998</v>
      </c>
      <c r="G12" s="8">
        <f>F12*12/24</f>
        <v>76.884999999999991</v>
      </c>
      <c r="H12" s="9" t="s">
        <v>30</v>
      </c>
      <c r="I12" s="7">
        <v>0</v>
      </c>
      <c r="J12" s="8">
        <f t="shared" si="0"/>
        <v>0</v>
      </c>
      <c r="K12" s="10">
        <f>G12+J12</f>
        <v>76.884999999999991</v>
      </c>
      <c r="L12" s="1" t="s">
        <v>28</v>
      </c>
    </row>
    <row r="13" spans="1:12" ht="4.5" customHeigh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2"/>
    </row>
    <row r="14" spans="1:12" ht="24.95" customHeight="1">
      <c r="A14" s="6" t="s">
        <v>32</v>
      </c>
      <c r="B14" s="7">
        <v>684.74</v>
      </c>
      <c r="C14" s="7">
        <v>848.53</v>
      </c>
      <c r="D14" s="7">
        <v>125</v>
      </c>
      <c r="E14" s="7">
        <f>C14-D14</f>
        <v>723.53</v>
      </c>
      <c r="F14" s="7">
        <f>B14-E14</f>
        <v>-38.789999999999964</v>
      </c>
      <c r="G14" s="8">
        <f>F14*12/24</f>
        <v>-19.394999999999982</v>
      </c>
      <c r="H14" s="9" t="s">
        <v>27</v>
      </c>
      <c r="I14" s="7">
        <v>43</v>
      </c>
      <c r="J14" s="8">
        <f t="shared" ref="J14:J15" si="1">I14*12/24</f>
        <v>21.5</v>
      </c>
      <c r="K14" s="10">
        <f>G14+J14</f>
        <v>2.1050000000000182</v>
      </c>
      <c r="L14" s="1" t="s">
        <v>28</v>
      </c>
    </row>
    <row r="15" spans="1:12" ht="24.95" customHeight="1">
      <c r="A15" s="6" t="s">
        <v>32</v>
      </c>
      <c r="B15" s="7">
        <v>684.74</v>
      </c>
      <c r="C15" s="7">
        <v>848.53</v>
      </c>
      <c r="D15" s="7">
        <v>125</v>
      </c>
      <c r="E15" s="7">
        <f>C15-D15</f>
        <v>723.53</v>
      </c>
      <c r="F15" s="7">
        <f>B15-E15</f>
        <v>-38.789999999999964</v>
      </c>
      <c r="G15" s="8">
        <f>F15*12/24</f>
        <v>-19.394999999999982</v>
      </c>
      <c r="H15" s="9" t="s">
        <v>29</v>
      </c>
      <c r="I15" s="7">
        <v>28</v>
      </c>
      <c r="J15" s="8">
        <f t="shared" si="1"/>
        <v>14</v>
      </c>
      <c r="K15" s="10">
        <f>G15+J15</f>
        <v>-5.3949999999999818</v>
      </c>
      <c r="L15" s="1" t="s">
        <v>28</v>
      </c>
    </row>
    <row r="16" spans="1:12" ht="24.95" customHeight="1">
      <c r="A16" s="6" t="s">
        <v>32</v>
      </c>
      <c r="B16" s="7">
        <v>684.74</v>
      </c>
      <c r="C16" s="7">
        <v>848.53</v>
      </c>
      <c r="D16" s="7">
        <v>125</v>
      </c>
      <c r="E16" s="7">
        <f>C16-D16</f>
        <v>723.53</v>
      </c>
      <c r="F16" s="7">
        <f>B16-E16</f>
        <v>-38.789999999999964</v>
      </c>
      <c r="G16" s="8">
        <f>F16*12/24</f>
        <v>-19.394999999999982</v>
      </c>
      <c r="H16" s="9" t="s">
        <v>30</v>
      </c>
      <c r="I16" s="7">
        <v>0</v>
      </c>
      <c r="J16" s="8">
        <f t="shared" ref="J16" si="2">I16*12/24</f>
        <v>0</v>
      </c>
      <c r="K16" s="10">
        <f>G16+J16</f>
        <v>-19.394999999999982</v>
      </c>
      <c r="L16" s="1" t="s">
        <v>28</v>
      </c>
    </row>
    <row r="17" spans="1:12" ht="18.75" customHeight="1">
      <c r="A17" s="23" t="s">
        <v>33</v>
      </c>
      <c r="B17" s="23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27.75" customHeight="1">
      <c r="A18" s="12" t="s">
        <v>34</v>
      </c>
      <c r="B18" s="24" t="s">
        <v>35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27.75" customHeight="1">
      <c r="A19" s="12" t="s">
        <v>34</v>
      </c>
      <c r="B19" s="24" t="s">
        <v>36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4.25" customHeight="1">
      <c r="A20" s="23" t="s">
        <v>37</v>
      </c>
      <c r="B20" s="23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27.75" customHeight="1">
      <c r="A21" s="12" t="s">
        <v>34</v>
      </c>
      <c r="B21" s="24" t="s">
        <v>38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15" customHeight="1">
      <c r="A22" s="12" t="s">
        <v>34</v>
      </c>
      <c r="B22" s="24" t="s">
        <v>39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6.75" customHeight="1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>
      <c r="A24" s="25"/>
      <c r="B24" s="25"/>
      <c r="C24" s="25"/>
      <c r="D24" s="25"/>
      <c r="E24" s="25"/>
      <c r="F24" s="25"/>
      <c r="G24" s="25"/>
    </row>
    <row r="25" spans="1:12" ht="20.45" customHeight="1" thickBot="1">
      <c r="A25" s="20" t="s">
        <v>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4.5" customHeight="1" thickTop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24.75" customHeight="1">
      <c r="A27" s="22" t="s">
        <v>40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 ht="16.5" customHeight="1">
      <c r="A28" s="3" t="s">
        <v>2</v>
      </c>
      <c r="B28" s="3" t="s">
        <v>3</v>
      </c>
      <c r="C28" s="3" t="s">
        <v>4</v>
      </c>
      <c r="D28" s="3" t="s">
        <v>5</v>
      </c>
      <c r="E28" s="3" t="s">
        <v>6</v>
      </c>
      <c r="F28" s="3" t="s">
        <v>7</v>
      </c>
      <c r="G28" s="3" t="s">
        <v>8</v>
      </c>
      <c r="H28" s="3" t="s">
        <v>9</v>
      </c>
      <c r="I28" s="3" t="s">
        <v>10</v>
      </c>
      <c r="J28" s="3" t="s">
        <v>11</v>
      </c>
      <c r="K28" s="3" t="s">
        <v>12</v>
      </c>
      <c r="L28" s="3" t="s">
        <v>13</v>
      </c>
    </row>
    <row r="29" spans="1:12" ht="72" customHeight="1">
      <c r="A29" s="13" t="s">
        <v>14</v>
      </c>
      <c r="B29" s="13" t="s">
        <v>15</v>
      </c>
      <c r="C29" s="13" t="s">
        <v>16</v>
      </c>
      <c r="D29" s="13" t="s">
        <v>17</v>
      </c>
      <c r="E29" s="13" t="s">
        <v>18</v>
      </c>
      <c r="F29" s="13" t="s">
        <v>19</v>
      </c>
      <c r="G29" s="13" t="s">
        <v>20</v>
      </c>
      <c r="H29" s="14" t="s">
        <v>21</v>
      </c>
      <c r="I29" s="14" t="s">
        <v>22</v>
      </c>
      <c r="J29" s="14" t="s">
        <v>23</v>
      </c>
      <c r="K29" s="15" t="s">
        <v>24</v>
      </c>
      <c r="L29" s="16" t="s">
        <v>25</v>
      </c>
    </row>
    <row r="30" spans="1:12" ht="24.95" customHeight="1">
      <c r="A30" s="6" t="s">
        <v>26</v>
      </c>
      <c r="B30" s="7">
        <v>2587.6</v>
      </c>
      <c r="C30" s="7">
        <v>1837.35</v>
      </c>
      <c r="D30" s="7">
        <v>125</v>
      </c>
      <c r="E30" s="7">
        <f>C30-D30</f>
        <v>1712.35</v>
      </c>
      <c r="F30" s="7">
        <f>B30-E30</f>
        <v>875.25</v>
      </c>
      <c r="G30" s="8">
        <f>(B30-E30)*12/24</f>
        <v>437.625</v>
      </c>
      <c r="H30" s="9" t="s">
        <v>27</v>
      </c>
      <c r="I30" s="7">
        <v>135</v>
      </c>
      <c r="J30" s="8">
        <f t="shared" ref="J30:J36" si="3">I30*12/24</f>
        <v>67.5</v>
      </c>
      <c r="K30" s="10">
        <f>G30+J30</f>
        <v>505.125</v>
      </c>
      <c r="L30" s="1" t="s">
        <v>28</v>
      </c>
    </row>
    <row r="31" spans="1:12" ht="24.95" customHeight="1">
      <c r="A31" s="6" t="s">
        <v>26</v>
      </c>
      <c r="B31" s="7">
        <v>2587.6</v>
      </c>
      <c r="C31" s="7">
        <v>1837.35</v>
      </c>
      <c r="D31" s="7">
        <v>125</v>
      </c>
      <c r="E31" s="7">
        <f>C31-D31</f>
        <v>1712.35</v>
      </c>
      <c r="F31" s="7">
        <f>B31-E31</f>
        <v>875.25</v>
      </c>
      <c r="G31" s="8">
        <f>(B31-E31)*12/24</f>
        <v>437.625</v>
      </c>
      <c r="H31" s="9" t="s">
        <v>29</v>
      </c>
      <c r="I31" s="7">
        <v>85</v>
      </c>
      <c r="J31" s="8">
        <f t="shared" si="3"/>
        <v>42.5</v>
      </c>
      <c r="K31" s="10">
        <f>G31+J31</f>
        <v>480.125</v>
      </c>
      <c r="L31" s="1" t="s">
        <v>28</v>
      </c>
    </row>
    <row r="32" spans="1:12" ht="24.95" customHeight="1">
      <c r="A32" s="6" t="s">
        <v>26</v>
      </c>
      <c r="B32" s="7">
        <v>2587.6</v>
      </c>
      <c r="C32" s="7">
        <v>1837.35</v>
      </c>
      <c r="D32" s="7">
        <v>125</v>
      </c>
      <c r="E32" s="7">
        <f>C32-D32</f>
        <v>1712.35</v>
      </c>
      <c r="F32" s="7">
        <f>B32-E32</f>
        <v>875.25</v>
      </c>
      <c r="G32" s="8">
        <f>(B32-E32)*12/24</f>
        <v>437.625</v>
      </c>
      <c r="H32" s="9" t="s">
        <v>30</v>
      </c>
      <c r="I32" s="7">
        <v>0</v>
      </c>
      <c r="J32" s="8">
        <f t="shared" si="3"/>
        <v>0</v>
      </c>
      <c r="K32" s="10">
        <f>G32+J32</f>
        <v>437.625</v>
      </c>
      <c r="L32" s="1" t="s">
        <v>28</v>
      </c>
    </row>
    <row r="33" spans="1:12" ht="5.25" customHeight="1">
      <c r="A33" s="6"/>
      <c r="B33" s="18"/>
      <c r="C33" s="7"/>
      <c r="D33" s="7"/>
      <c r="E33" s="7"/>
      <c r="F33" s="7"/>
      <c r="G33" s="8"/>
      <c r="H33" s="9"/>
      <c r="I33" s="7"/>
      <c r="J33" s="8"/>
      <c r="K33" s="10"/>
      <c r="L33" s="1"/>
    </row>
    <row r="34" spans="1:12" ht="24.95" customHeight="1">
      <c r="A34" s="6" t="s">
        <v>31</v>
      </c>
      <c r="B34" s="7">
        <v>2327.08</v>
      </c>
      <c r="C34" s="7">
        <v>1837.35</v>
      </c>
      <c r="D34" s="7">
        <v>125</v>
      </c>
      <c r="E34" s="7">
        <f>C34-D34</f>
        <v>1712.35</v>
      </c>
      <c r="F34" s="7">
        <f>B34-E34</f>
        <v>614.73</v>
      </c>
      <c r="G34" s="8">
        <f>(B34-E34)*12/24</f>
        <v>307.36500000000001</v>
      </c>
      <c r="H34" s="9" t="s">
        <v>27</v>
      </c>
      <c r="I34" s="7">
        <v>135</v>
      </c>
      <c r="J34" s="8">
        <f t="shared" si="3"/>
        <v>67.5</v>
      </c>
      <c r="K34" s="10">
        <f>G34+J34</f>
        <v>374.86500000000001</v>
      </c>
      <c r="L34" s="1" t="s">
        <v>28</v>
      </c>
    </row>
    <row r="35" spans="1:12" ht="24.95" customHeight="1">
      <c r="A35" s="6" t="s">
        <v>31</v>
      </c>
      <c r="B35" s="7">
        <v>2327.08</v>
      </c>
      <c r="C35" s="7">
        <v>1837.35</v>
      </c>
      <c r="D35" s="7">
        <v>125</v>
      </c>
      <c r="E35" s="7">
        <f>C35-D35</f>
        <v>1712.35</v>
      </c>
      <c r="F35" s="7">
        <f>B35-E35</f>
        <v>614.73</v>
      </c>
      <c r="G35" s="8">
        <f>(B35-E35)*12/24</f>
        <v>307.36500000000001</v>
      </c>
      <c r="H35" s="9" t="s">
        <v>29</v>
      </c>
      <c r="I35" s="7">
        <v>85</v>
      </c>
      <c r="J35" s="8">
        <f t="shared" si="3"/>
        <v>42.5</v>
      </c>
      <c r="K35" s="10">
        <f>G35+J35</f>
        <v>349.86500000000001</v>
      </c>
      <c r="L35" s="1" t="s">
        <v>28</v>
      </c>
    </row>
    <row r="36" spans="1:12" ht="24.95" customHeight="1">
      <c r="A36" s="6" t="s">
        <v>31</v>
      </c>
      <c r="B36" s="7">
        <v>2327.08</v>
      </c>
      <c r="C36" s="7">
        <v>1837.35</v>
      </c>
      <c r="D36" s="7">
        <v>125</v>
      </c>
      <c r="E36" s="7">
        <f>C36-D36</f>
        <v>1712.35</v>
      </c>
      <c r="F36" s="7">
        <f>B36-E36</f>
        <v>614.73</v>
      </c>
      <c r="G36" s="8">
        <f>(B36-E36)*12/24</f>
        <v>307.36500000000001</v>
      </c>
      <c r="H36" s="9" t="s">
        <v>30</v>
      </c>
      <c r="I36" s="7">
        <v>0</v>
      </c>
      <c r="J36" s="8">
        <f t="shared" si="3"/>
        <v>0</v>
      </c>
      <c r="K36" s="10">
        <f>G36+J36</f>
        <v>307.36500000000001</v>
      </c>
      <c r="L36" s="1" t="s">
        <v>28</v>
      </c>
    </row>
    <row r="37" spans="1:12" ht="4.5" customHeight="1">
      <c r="A37" s="17"/>
      <c r="B37" s="18"/>
      <c r="C37" s="18">
        <v>1835.26</v>
      </c>
      <c r="D37" s="18"/>
      <c r="E37" s="18"/>
      <c r="F37" s="18"/>
      <c r="G37" s="18"/>
      <c r="H37" s="18"/>
      <c r="I37" s="18"/>
      <c r="J37" s="18"/>
      <c r="K37" s="18"/>
      <c r="L37" s="2"/>
    </row>
    <row r="38" spans="1:12" ht="24.95" customHeight="1">
      <c r="A38" s="6" t="s">
        <v>32</v>
      </c>
      <c r="B38" s="7">
        <v>1812.84</v>
      </c>
      <c r="C38" s="7">
        <v>1837.35</v>
      </c>
      <c r="D38" s="7">
        <v>125</v>
      </c>
      <c r="E38" s="7">
        <f>C38-D38</f>
        <v>1712.35</v>
      </c>
      <c r="F38" s="7">
        <f>B38-E38</f>
        <v>100.49000000000001</v>
      </c>
      <c r="G38" s="8">
        <f>(B38-E38)*12/24</f>
        <v>50.245000000000005</v>
      </c>
      <c r="H38" s="9" t="s">
        <v>27</v>
      </c>
      <c r="I38" s="7">
        <v>135</v>
      </c>
      <c r="J38" s="8">
        <f t="shared" ref="J38:J39" si="4">I38*12/24</f>
        <v>67.5</v>
      </c>
      <c r="K38" s="10">
        <f>G38+J38</f>
        <v>117.745</v>
      </c>
      <c r="L38" s="1" t="s">
        <v>28</v>
      </c>
    </row>
    <row r="39" spans="1:12" ht="24.95" customHeight="1">
      <c r="A39" s="6" t="s">
        <v>32</v>
      </c>
      <c r="B39" s="7">
        <v>1812.84</v>
      </c>
      <c r="C39" s="7">
        <v>1837.35</v>
      </c>
      <c r="D39" s="7">
        <v>125</v>
      </c>
      <c r="E39" s="7">
        <f>C39-D39</f>
        <v>1712.35</v>
      </c>
      <c r="F39" s="7">
        <f>B39-E39</f>
        <v>100.49000000000001</v>
      </c>
      <c r="G39" s="8">
        <f>(B39-E39)*12/24</f>
        <v>50.245000000000005</v>
      </c>
      <c r="H39" s="9" t="s">
        <v>29</v>
      </c>
      <c r="I39" s="7">
        <v>85</v>
      </c>
      <c r="J39" s="8">
        <f t="shared" si="4"/>
        <v>42.5</v>
      </c>
      <c r="K39" s="10">
        <f>G39+J39</f>
        <v>92.745000000000005</v>
      </c>
      <c r="L39" s="1" t="s">
        <v>28</v>
      </c>
    </row>
    <row r="40" spans="1:12" ht="24.95" customHeight="1">
      <c r="A40" s="6" t="s">
        <v>32</v>
      </c>
      <c r="B40" s="7">
        <v>1812.84</v>
      </c>
      <c r="C40" s="7">
        <v>1837.35</v>
      </c>
      <c r="D40" s="7">
        <v>125</v>
      </c>
      <c r="E40" s="7">
        <f>C40-D40</f>
        <v>1712.35</v>
      </c>
      <c r="F40" s="7">
        <f>B40-E40</f>
        <v>100.49000000000001</v>
      </c>
      <c r="G40" s="8">
        <f>(B40-E40)*12/24</f>
        <v>50.245000000000005</v>
      </c>
      <c r="H40" s="9" t="s">
        <v>30</v>
      </c>
      <c r="I40" s="7">
        <v>0</v>
      </c>
      <c r="J40" s="8">
        <f t="shared" ref="J40" si="5">I40*12/24</f>
        <v>0</v>
      </c>
      <c r="K40" s="10">
        <f>G40+J40</f>
        <v>50.245000000000005</v>
      </c>
      <c r="L40" s="1" t="s">
        <v>28</v>
      </c>
    </row>
    <row r="41" spans="1:12" ht="18.75" customHeight="1">
      <c r="A41" s="23" t="s">
        <v>33</v>
      </c>
      <c r="B41" s="23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27.75" customHeight="1">
      <c r="A42" s="12" t="s">
        <v>34</v>
      </c>
      <c r="B42" s="24" t="s">
        <v>35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27" customHeight="1">
      <c r="A43" s="12" t="s">
        <v>34</v>
      </c>
      <c r="B43" s="24" t="s">
        <v>36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ht="14.25" customHeight="1">
      <c r="A44" s="23" t="s">
        <v>37</v>
      </c>
      <c r="B44" s="23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27.75" customHeight="1">
      <c r="A45" s="12" t="s">
        <v>34</v>
      </c>
      <c r="B45" s="24" t="s">
        <v>41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1:12" ht="15" customHeight="1">
      <c r="A46" s="12" t="s">
        <v>34</v>
      </c>
      <c r="B46" s="24" t="s">
        <v>39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6.7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>
      <c r="A48" s="25"/>
      <c r="B48" s="25"/>
      <c r="C48" s="25"/>
      <c r="D48" s="25"/>
      <c r="E48" s="25"/>
      <c r="F48" s="25"/>
      <c r="G48" s="25"/>
    </row>
  </sheetData>
  <mergeCells count="20">
    <mergeCell ref="B46:L46"/>
    <mergeCell ref="A48:G48"/>
    <mergeCell ref="A27:L27"/>
    <mergeCell ref="A41:B41"/>
    <mergeCell ref="B42:L42"/>
    <mergeCell ref="B43:L43"/>
    <mergeCell ref="A44:B44"/>
    <mergeCell ref="B45:L45"/>
    <mergeCell ref="A26:L26"/>
    <mergeCell ref="A1:L1"/>
    <mergeCell ref="A2:L2"/>
    <mergeCell ref="A3:L3"/>
    <mergeCell ref="A17:B17"/>
    <mergeCell ref="B18:L18"/>
    <mergeCell ref="B19:L19"/>
    <mergeCell ref="A20:B20"/>
    <mergeCell ref="B21:L21"/>
    <mergeCell ref="B22:L22"/>
    <mergeCell ref="A24:G24"/>
    <mergeCell ref="A25:L25"/>
  </mergeCells>
  <pageMargins left="0.5" right="0.3" top="0.4" bottom="0.3" header="0.2" footer="0.2"/>
  <pageSetup scale="97" orientation="landscape" r:id="rId1"/>
  <rowBreaks count="1" manualBreakCount="1">
    <brk id="2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Kari Kraft</cp:lastModifiedBy>
  <cp:revision/>
  <dcterms:created xsi:type="dcterms:W3CDTF">2012-10-06T14:14:57Z</dcterms:created>
  <dcterms:modified xsi:type="dcterms:W3CDTF">2021-12-02T16:34:34Z</dcterms:modified>
  <cp:category/>
  <cp:contentStatus/>
</cp:coreProperties>
</file>